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Risk Register" sheetId="2" state="visible" r:id="rId4"/>
    <sheet name="Heat Map" sheetId="3" state="visible" r:id="rId5"/>
  </sheets>
  <definedNames>
    <definedName function="false" hidden="true" localSheetId="1" name="_xlnm._FilterDatabase" vbProcedure="false">'Risk Register'!$A$4:$N$44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<sst xmlns="http://schemas.openxmlformats.org/spreadsheetml/2006/main" count="56" uniqueCount="55">
  <si>
    <t xml:space="preserve">Risk Register</t>
  </si>
  <si>
    <t xml:space="preserve">PM Growth Lab  |  Anzhela Ayvazyan, PMP  |  pmgrowthlab.com</t>
  </si>
  <si>
    <t xml:space="preserve">A risk is something that has not happened yet but could hurt the project if it does. This register helps you list risks early, score them the same way every time, and agree who acts on each one.</t>
  </si>
  <si>
    <t xml:space="preserve">How to use it</t>
  </si>
  <si>
    <t xml:space="preserve">Write each risk as 'If [cause], then [effect] on [time, cost, scope or quality]'. Vague risks get vague responses.</t>
  </si>
  <si>
    <t xml:space="preserve">Score Probability and Impact from 1 (very low) to 5 (very high). Score and Rating calculate themselves.</t>
  </si>
  <si>
    <t xml:space="preserve">Give every risk one named owner, not a team. The owner watches the trigger and runs the response.</t>
  </si>
  <si>
    <t xml:space="preserve">Pick a response: Avoid (remove the cause), Mitigate (reduce it), Transfer (e.g. contract or insurance) or Accept (watch it).</t>
  </si>
  <si>
    <t xml:space="preserve">Review the register in a short slot every week. Close risks that can no longer happen; add new ones as they appear.</t>
  </si>
  <si>
    <t xml:space="preserve">Use the Heat Map tab in steering meetings: it shows where your open risks sit at a glance.</t>
  </si>
  <si>
    <t xml:space="preserve">Legend</t>
  </si>
  <si>
    <t xml:space="preserve">Pale yellow cells: type here.</t>
  </si>
  <si>
    <t xml:space="preserve">Grey cells: calculated automatically. Do not overwrite.</t>
  </si>
  <si>
    <t xml:space="preserve">Grey italic text in the first rows is an example. Replace it with your own.</t>
  </si>
  <si>
    <t xml:space="preserve">Rating: Score 15 to 25 = High, 8 to 14 = Medium, 1 to 7 = Low.</t>
  </si>
  <si>
    <t xml:space="preserve">Free template from the IT Project Starter Kit: pmgrowthlab.com/starter-kit</t>
  </si>
  <si>
    <t xml:space="preserve">Project: [name]     Project manager: [name]     Last updated: [date]</t>
  </si>
  <si>
    <t xml:space="preserve">ID</t>
  </si>
  <si>
    <t xml:space="preserve">Risk (If... then...)</t>
  </si>
  <si>
    <t xml:space="preserve">Category</t>
  </si>
  <si>
    <t xml:space="preserve">Owner</t>
  </si>
  <si>
    <t xml:space="preserve">Date raised</t>
  </si>
  <si>
    <t xml:space="preserve">Probability (1-5)</t>
  </si>
  <si>
    <t xml:space="preserve">Impact (1-5)</t>
  </si>
  <si>
    <t xml:space="preserve">Score</t>
  </si>
  <si>
    <t xml:space="preserve">Rating</t>
  </si>
  <si>
    <t xml:space="preserve">Response</t>
  </si>
  <si>
    <t xml:space="preserve">Response actions</t>
  </si>
  <si>
    <t xml:space="preserve">Trigger / early warning</t>
  </si>
  <si>
    <t xml:space="preserve">Status</t>
  </si>
  <si>
    <t xml:space="preserve">Next review</t>
  </si>
  <si>
    <t xml:space="preserve">R-001</t>
  </si>
  <si>
    <t xml:space="preserve">If the payment provider's API sandbox is not ready by sprint 3, then integration testing slips and go-live moves by 2+ weeks.</t>
  </si>
  <si>
    <t xml:space="preserve">Technical</t>
  </si>
  <si>
    <t xml:space="preserve">Lead developer</t>
  </si>
  <si>
    <t xml:space="preserve">Mitigate</t>
  </si>
  <si>
    <t xml:space="preserve">Agree sandbox date in writing; build against a mock API in the meantime.</t>
  </si>
  <si>
    <t xml:space="preserve">Sandbox date missed or unconfirmed by week 4.</t>
  </si>
  <si>
    <t xml:space="preserve">Open</t>
  </si>
  <si>
    <t xml:space="preserve">R-002</t>
  </si>
  <si>
    <t xml:space="preserve">If key users are not released from daily work for UAT, then defects are found after go-live.</t>
  </si>
  <si>
    <t xml:space="preserve">People</t>
  </si>
  <si>
    <t xml:space="preserve">Project sponsor</t>
  </si>
  <si>
    <t xml:space="preserve">Avoid</t>
  </si>
  <si>
    <t xml:space="preserve">Book UAT days with line managers now; get sponsor to confirm release.</t>
  </si>
  <si>
    <t xml:space="preserve">Fewer than 3 testers confirmed 2 weeks before UAT.</t>
  </si>
  <si>
    <t xml:space="preserve">Monitoring</t>
  </si>
  <si>
    <t xml:space="preserve">Risk Heat Map</t>
  </si>
  <si>
    <t xml:space="preserve">Count of OPEN and MONITORING risks by probability and impact. Updates automatically.</t>
  </si>
  <si>
    <t xml:space="preserve">Probability ↓  /  Impact →</t>
  </si>
  <si>
    <t xml:space="preserve">Totals</t>
  </si>
  <si>
    <t xml:space="preserve">High</t>
  </si>
  <si>
    <t xml:space="preserve">Medium</t>
  </si>
  <si>
    <t xml:space="preserve">Low</t>
  </si>
  <si>
    <t xml:space="preserve">Closed</t>
  </si>
</sst>
</file>

<file path=xl/styles.xml><?xml version="1.0" encoding="utf-8"?>
<styleSheet xmlns="http://schemas.openxmlformats.org/spreadsheetml/2006/main">
  <numFmts count="4">
    <numFmt numFmtId="164" formatCode="General"/>
    <numFmt numFmtId="165" formatCode="dd\-mmm\-yyyy"/>
    <numFmt numFmtId="166" formatCode="General"/>
    <numFmt numFmtId="167" formatCode="0;\-0;&quot;&quot;"/>
  </numFmts>
  <fonts count="19">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E2E8F0"/>
      <name val="Arial"/>
      <family val="0"/>
      <charset val="1"/>
    </font>
    <font>
      <sz val="11"/>
      <color rgb="FF1E293B"/>
      <name val="Arial"/>
      <family val="0"/>
      <charset val="1"/>
    </font>
    <font>
      <b val="true"/>
      <sz val="12"/>
      <color rgb="FF0F172A"/>
      <name val="Arial"/>
      <family val="0"/>
      <charset val="1"/>
    </font>
    <font>
      <b val="true"/>
      <sz val="10"/>
      <color rgb="FF2563EB"/>
      <name val="Arial"/>
      <family val="0"/>
      <charset val="1"/>
    </font>
    <font>
      <sz val="10"/>
      <color rgb="FF1E293B"/>
      <name val="Arial"/>
      <family val="0"/>
      <charset val="1"/>
    </font>
    <font>
      <i val="true"/>
      <sz val="9"/>
      <color rgb="FF475569"/>
      <name val="Arial"/>
      <family val="0"/>
      <charset val="1"/>
    </font>
    <font>
      <b val="true"/>
      <sz val="10"/>
      <color rgb="FFFFFFFF"/>
      <name val="Arial"/>
      <family val="0"/>
      <charset val="1"/>
    </font>
    <font>
      <i val="true"/>
      <sz val="10"/>
      <color rgb="FF475569"/>
      <name val="Arial"/>
      <family val="0"/>
      <charset val="1"/>
    </font>
    <font>
      <b val="true"/>
      <sz val="9"/>
      <color rgb="FF475569"/>
      <name val="Arial"/>
      <family val="0"/>
      <charset val="1"/>
    </font>
    <font>
      <b val="true"/>
      <sz val="11"/>
      <color rgb="FF0F172A"/>
      <name val="Arial"/>
      <family val="0"/>
      <charset val="1"/>
    </font>
    <font>
      <b val="true"/>
      <sz val="14"/>
      <color rgb="FF0F172A"/>
      <name val="Arial"/>
      <family val="0"/>
      <charset val="1"/>
    </font>
    <font>
      <b val="true"/>
      <sz val="10"/>
      <color rgb="FF1E293B"/>
      <name val="Arial"/>
      <family val="0"/>
      <charset val="1"/>
    </font>
    <font>
      <b val="true"/>
      <sz val="11"/>
      <color rgb="FF1E293B"/>
      <name val="Arial"/>
      <family val="0"/>
      <charset val="1"/>
    </font>
    <font>
      <b val="true"/>
      <sz val="10"/>
      <color rgb="FF475569"/>
      <name val="Arial"/>
      <family val="0"/>
      <charset val="1"/>
    </font>
  </fonts>
  <fills count="9">
    <fill>
      <patternFill patternType="none"/>
    </fill>
    <fill>
      <patternFill patternType="gray125"/>
    </fill>
    <fill>
      <patternFill patternType="solid">
        <fgColor rgb="FF0F172A"/>
        <bgColor rgb="FF1E293B"/>
      </patternFill>
    </fill>
    <fill>
      <patternFill patternType="solid">
        <fgColor rgb="FFFFFBEB"/>
        <bgColor rgb="FFF8FAFC"/>
      </patternFill>
    </fill>
    <fill>
      <patternFill patternType="solid">
        <fgColor rgb="FFF8FAFC"/>
        <bgColor rgb="FFFFFFFF"/>
      </patternFill>
    </fill>
    <fill>
      <patternFill patternType="solid">
        <fgColor rgb="FF2563EB"/>
        <bgColor rgb="FF0066CC"/>
      </patternFill>
    </fill>
    <fill>
      <patternFill patternType="solid">
        <fgColor rgb="FFBBF7D0"/>
        <bgColor rgb="FFDCFCE7"/>
      </patternFill>
    </fill>
    <fill>
      <patternFill patternType="solid">
        <fgColor rgb="FFFDE68A"/>
        <bgColor rgb="FFFEF3C7"/>
      </patternFill>
    </fill>
    <fill>
      <patternFill patternType="solid">
        <fgColor rgb="FFFECACA"/>
        <bgColor rgb="FFFEE2E2"/>
      </patternFill>
    </fill>
  </fills>
  <borders count="3">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 diagonalUp="false" diagonalDown="false">
      <left style="medium">
        <color rgb="FFFFFFFF"/>
      </left>
      <right style="medium">
        <color rgb="FFFFFFFF"/>
      </right>
      <top style="medium">
        <color rgb="FFFFFFFF"/>
      </top>
      <bottom style="medium">
        <color rgb="FFFFFFF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false" indent="0" shrinkToFit="false"/>
      <protection locked="true" hidden="false"/>
    </xf>
    <xf numFmtId="165" fontId="12" fillId="3" borderId="1" xfId="0" applyFont="true" applyBorder="true" applyAlignment="true" applyProtection="false">
      <alignment horizontal="general" vertical="top" textRotation="0" wrapText="false" indent="0" shrinkToFit="false"/>
      <protection locked="true" hidden="false"/>
    </xf>
    <xf numFmtId="166" fontId="9" fillId="4" borderId="1" xfId="0" applyFont="true" applyBorder="true" applyAlignment="true" applyProtection="false">
      <alignment horizontal="center" vertical="top" textRotation="0" wrapText="false" indent="0" shrinkToFit="false"/>
      <protection locked="true" hidden="false"/>
    </xf>
    <xf numFmtId="164" fontId="9" fillId="4" borderId="1" xfId="0" applyFont="true" applyBorder="true" applyAlignment="true" applyProtection="false">
      <alignment horizontal="center" vertical="top" textRotation="0" wrapText="false" indent="0" shrinkToFit="false"/>
      <protection locked="true" hidden="false"/>
    </xf>
    <xf numFmtId="164" fontId="9" fillId="3" borderId="1" xfId="0" applyFont="true" applyBorder="true" applyAlignment="true" applyProtection="false">
      <alignment horizontal="center"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false" indent="0" shrinkToFit="false"/>
      <protection locked="true" hidden="false"/>
    </xf>
    <xf numFmtId="165" fontId="9" fillId="3" borderId="1" xfId="0" applyFont="true" applyBorder="true" applyAlignment="true" applyProtection="false">
      <alignment horizontal="general" vertical="top"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7" fontId="15" fillId="6" borderId="2" xfId="0" applyFont="true" applyBorder="true" applyAlignment="true" applyProtection="false">
      <alignment horizontal="center" vertical="center" textRotation="0" wrapText="false" indent="0" shrinkToFit="false"/>
      <protection locked="true" hidden="false"/>
    </xf>
    <xf numFmtId="167" fontId="15" fillId="7" borderId="2" xfId="0" applyFont="true" applyBorder="true" applyAlignment="true" applyProtection="false">
      <alignment horizontal="center" vertical="center" textRotation="0" wrapText="false" indent="0" shrinkToFit="false"/>
      <protection locked="true" hidden="false"/>
    </xf>
    <xf numFmtId="167" fontId="15" fillId="8" borderId="2"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6" fillId="8"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center" vertical="bottom" textRotation="0" wrapText="false" indent="0" shrinkToFit="false"/>
      <protection locked="true" hidden="false"/>
    </xf>
    <xf numFmtId="164" fontId="16" fillId="7" borderId="0" xfId="0" applyFont="true" applyBorder="false" applyAlignment="false" applyProtection="false">
      <alignment horizontal="general" vertical="bottom" textRotation="0" wrapText="false" indent="0" shrinkToFit="false"/>
      <protection locked="true" hidden="false"/>
    </xf>
    <xf numFmtId="164" fontId="16" fillId="6"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2563EB"/>
          <bgColor rgb="FF000000"/>
        </patternFill>
      </fill>
    </dxf>
    <dxf>
      <fill>
        <patternFill patternType="solid">
          <fgColor rgb="FFFFFBEB"/>
          <bgColor rgb="FF000000"/>
        </patternFill>
      </fill>
    </dxf>
    <dxf>
      <fill>
        <patternFill patternType="solid">
          <fgColor rgb="FF1E293B"/>
          <bgColor rgb="FF000000"/>
        </patternFill>
      </fill>
    </dxf>
    <dxf>
      <fill>
        <patternFill patternType="solid">
          <fgColor rgb="FF475569"/>
          <bgColor rgb="FF000000"/>
        </patternFill>
      </fill>
    </dxf>
    <dxf>
      <fill>
        <patternFill patternType="solid">
          <fgColor rgb="FFFFFFFF"/>
          <bgColor rgb="FF000000"/>
        </patternFill>
      </fill>
    </dxf>
    <dxf>
      <fill>
        <patternFill patternType="solid">
          <fgColor rgb="FFF8FAFC"/>
          <bgColor rgb="FF000000"/>
        </patternFill>
      </fill>
    </dxf>
    <dxf>
      <fill>
        <patternFill patternType="solid">
          <fgColor rgb="FFFEF3C7"/>
          <bgColor rgb="FF000000"/>
        </patternFill>
      </fill>
    </dxf>
    <dxf>
      <fill>
        <patternFill patternType="solid">
          <fgColor rgb="FFB45309"/>
          <bgColor rgb="FF000000"/>
        </patternFill>
      </fill>
    </dxf>
    <dxf>
      <font>
        <name val="Arial"/>
        <charset val="1"/>
        <family val="0"/>
        <b val="1"/>
        <color rgb="FFB91C1C"/>
      </font>
      <fill>
        <patternFill>
          <bgColor rgb="FFFEE2E2"/>
        </patternFill>
      </fill>
    </dxf>
    <dxf>
      <font>
        <name val="Arial"/>
        <charset val="1"/>
        <family val="0"/>
        <b val="1"/>
        <color rgb="FFB45309"/>
      </font>
      <fill>
        <patternFill>
          <bgColor rgb="FFFEF3C7"/>
        </patternFill>
      </fill>
    </dxf>
    <dxf>
      <font>
        <name val="Arial"/>
        <charset val="1"/>
        <family val="0"/>
        <b val="1"/>
        <color rgb="FF15803D"/>
      </font>
      <fill>
        <patternFill>
          <bgColor rgb="FFDCFCE7"/>
        </patternFill>
      </fill>
    </dxf>
    <dxf>
      <font>
        <name val="Arial"/>
        <charset val="1"/>
        <family val="0"/>
        <strike val="1"/>
        <color rgb="FF94A3B8"/>
      </font>
    </dxf>
  </dxfs>
  <colors>
    <indexedColors>
      <rgbColor rgb="FF000000"/>
      <rgbColor rgb="FFFFFFFF"/>
      <rgbColor rgb="FFFF0000"/>
      <rgbColor rgb="FF00FF00"/>
      <rgbColor rgb="FF0000FF"/>
      <rgbColor rgb="FFFFFF00"/>
      <rgbColor rgb="FFFF00FF"/>
      <rgbColor rgb="FF00FFFF"/>
      <rgbColor rgb="FF800000"/>
      <rgbColor rgb="FF15803D"/>
      <rgbColor rgb="FF000080"/>
      <rgbColor rgb="FF808000"/>
      <rgbColor rgb="FF800080"/>
      <rgbColor rgb="FF008080"/>
      <rgbColor rgb="FFFEE2E2"/>
      <rgbColor rgb="FF808080"/>
      <rgbColor rgb="FF9999FF"/>
      <rgbColor rgb="FFB45309"/>
      <rgbColor rgb="FFFEF3C7"/>
      <rgbColor rgb="FFDCFCE7"/>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2E8F0"/>
      <rgbColor rgb="FFBBF7D0"/>
      <rgbColor rgb="FFFDE68A"/>
      <rgbColor rgb="FFF8FAFC"/>
      <rgbColor rgb="FFFFFBEB"/>
      <rgbColor rgb="FFCC99FF"/>
      <rgbColor rgb="FFFECACA"/>
      <rgbColor rgb="FF2563EB"/>
      <rgbColor rgb="FF33CCCC"/>
      <rgbColor rgb="FF99CC00"/>
      <rgbColor rgb="FFFFCC00"/>
      <rgbColor rgb="FFFF9900"/>
      <rgbColor rgb="FFFF6600"/>
      <rgbColor rgb="FF475569"/>
      <rgbColor rgb="FF94A3B8"/>
      <rgbColor rgb="FF003366"/>
      <rgbColor rgb="FF339966"/>
      <rgbColor rgb="FF0F172A"/>
      <rgbColor rgb="FF333300"/>
      <rgbColor rgb="FFB91C1C"/>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0"/>
    <col collapsed="false" customWidth="true" hidden="false" outlineLevel="0" max="6" min="3" style="0" width="4"/>
  </cols>
  <sheetData>
    <row r="1" customFormat="false" ht="31.5" hidden="false" customHeight="true" outlineLevel="0" collapsed="false">
      <c r="A1" s="1" t="s">
        <v>0</v>
      </c>
      <c r="B1" s="1"/>
      <c r="C1" s="1"/>
      <c r="D1" s="1"/>
      <c r="E1" s="1"/>
      <c r="F1" s="1"/>
    </row>
    <row r="2" customFormat="false" ht="19.5" hidden="false" customHeight="true" outlineLevel="0" collapsed="false">
      <c r="A2" s="2" t="s">
        <v>1</v>
      </c>
      <c r="B2" s="2"/>
      <c r="C2" s="2"/>
      <c r="D2" s="2"/>
      <c r="E2" s="2"/>
      <c r="F2" s="2"/>
    </row>
    <row r="4" customFormat="false" ht="48" hidden="false" customHeight="true" outlineLevel="0" collapsed="false">
      <c r="B4" s="3" t="s">
        <v>2</v>
      </c>
    </row>
    <row r="6" customFormat="false" ht="15" hidden="false" customHeight="false" outlineLevel="0" collapsed="false">
      <c r="B6" s="4" t="s">
        <v>3</v>
      </c>
    </row>
    <row r="7" customFormat="false" ht="27.75" hidden="false" customHeight="true" outlineLevel="0" collapsed="false">
      <c r="A7" s="5" t="n">
        <v>1</v>
      </c>
      <c r="B7" s="6" t="s">
        <v>4</v>
      </c>
    </row>
    <row r="8" customFormat="false" ht="27.75" hidden="false" customHeight="true" outlineLevel="0" collapsed="false">
      <c r="A8" s="5" t="n">
        <v>2</v>
      </c>
      <c r="B8" s="6" t="s">
        <v>5</v>
      </c>
    </row>
    <row r="9" customFormat="false" ht="15" hidden="false" customHeight="true" outlineLevel="0" collapsed="false">
      <c r="A9" s="5" t="n">
        <v>3</v>
      </c>
      <c r="B9" s="6" t="s">
        <v>6</v>
      </c>
    </row>
    <row r="10" customFormat="false" ht="27.75" hidden="false" customHeight="true" outlineLevel="0" collapsed="false">
      <c r="A10" s="5" t="n">
        <v>4</v>
      </c>
      <c r="B10" s="6" t="s">
        <v>7</v>
      </c>
    </row>
    <row r="11" customFormat="false" ht="27.75" hidden="false" customHeight="true" outlineLevel="0" collapsed="false">
      <c r="A11" s="5" t="n">
        <v>5</v>
      </c>
      <c r="B11" s="6" t="s">
        <v>8</v>
      </c>
    </row>
    <row r="12" customFormat="false" ht="15" hidden="false" customHeight="true" outlineLevel="0" collapsed="false">
      <c r="A12" s="5" t="n">
        <v>6</v>
      </c>
      <c r="B12" s="6" t="s">
        <v>9</v>
      </c>
    </row>
    <row r="14" customFormat="false" ht="15" hidden="false" customHeight="false" outlineLevel="0" collapsed="false">
      <c r="B14" s="4" t="s">
        <v>10</v>
      </c>
    </row>
    <row r="15" customFormat="false" ht="15" hidden="false" customHeight="true" outlineLevel="0" collapsed="false">
      <c r="A15" s="7"/>
      <c r="B15" s="6" t="s">
        <v>11</v>
      </c>
    </row>
    <row r="16" customFormat="false" ht="15" hidden="false" customHeight="true" outlineLevel="0" collapsed="false">
      <c r="A16" s="8"/>
      <c r="B16" s="6" t="s">
        <v>12</v>
      </c>
    </row>
    <row r="17" customFormat="false" ht="15" hidden="false" customHeight="true" outlineLevel="0" collapsed="false">
      <c r="B17" s="6" t="s">
        <v>13</v>
      </c>
    </row>
    <row r="18" customFormat="false" ht="15" hidden="false" customHeight="true" outlineLevel="0" collapsed="false">
      <c r="B18" s="6" t="s">
        <v>14</v>
      </c>
    </row>
    <row r="20" customFormat="false" ht="15" hidden="false" customHeight="false" outlineLevel="0" collapsed="false">
      <c r="B20" s="9" t="s">
        <v>15</v>
      </c>
    </row>
  </sheetData>
  <mergeCells count="2">
    <mergeCell ref="A1:F1"/>
    <mergeCell ref="A2:F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&amp;C&amp;"Arial,Regular"pmgrowthlab.com/starter-kit</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44"/>
    <col collapsed="false" customWidth="true" hidden="false" outlineLevel="0" max="3" min="3" style="0" width="14"/>
    <col collapsed="false" customWidth="true" hidden="false" outlineLevel="0" max="4" min="4" style="0" width="16"/>
    <col collapsed="false" customWidth="true" hidden="false" outlineLevel="0" max="6" min="5" style="0" width="12"/>
    <col collapsed="false" customWidth="true" hidden="false" outlineLevel="0" max="7" min="7" style="0" width="11"/>
    <col collapsed="false" customWidth="true" hidden="false" outlineLevel="0" max="8" min="8" style="0" width="9"/>
    <col collapsed="false" customWidth="true" hidden="false" outlineLevel="0" max="9" min="9" style="0" width="11"/>
    <col collapsed="false" customWidth="true" hidden="false" outlineLevel="0" max="10" min="10" style="0" width="12"/>
    <col collapsed="false" customWidth="true" hidden="false" outlineLevel="0" max="11" min="11" style="0" width="40"/>
    <col collapsed="false" customWidth="true" hidden="false" outlineLevel="0" max="12" min="12" style="0" width="30"/>
    <col collapsed="false" customWidth="true" hidden="false" outlineLevel="0" max="14" min="13" style="0" width="12"/>
  </cols>
  <sheetData>
    <row r="1" customFormat="false" ht="31.5" hidden="false" customHeight="true" outlineLevel="0" collapsed="false">
      <c r="A1" s="1" t="s">
        <v>0</v>
      </c>
      <c r="B1" s="1"/>
      <c r="C1" s="1"/>
      <c r="D1" s="1"/>
      <c r="E1" s="1"/>
      <c r="F1" s="1"/>
      <c r="G1" s="1"/>
      <c r="H1" s="1"/>
      <c r="I1" s="1"/>
      <c r="J1" s="1"/>
      <c r="K1" s="1"/>
      <c r="L1" s="1"/>
      <c r="M1" s="1"/>
      <c r="N1" s="1"/>
    </row>
    <row r="2" customFormat="false" ht="19.5" hidden="false" customHeight="true" outlineLevel="0" collapsed="false">
      <c r="A2" s="2" t="s">
        <v>16</v>
      </c>
      <c r="B2" s="2"/>
      <c r="C2" s="2"/>
      <c r="D2" s="2"/>
      <c r="E2" s="2"/>
      <c r="F2" s="2"/>
      <c r="G2" s="2"/>
      <c r="H2" s="2"/>
      <c r="I2" s="2"/>
      <c r="J2" s="2"/>
      <c r="K2" s="2"/>
      <c r="L2" s="2"/>
      <c r="M2" s="2"/>
      <c r="N2" s="2"/>
    </row>
    <row r="4" customFormat="false" ht="33.75" hidden="false" customHeight="true" outlineLevel="0" collapsed="false">
      <c r="A4" s="10" t="s">
        <v>17</v>
      </c>
      <c r="B4" s="10" t="s">
        <v>18</v>
      </c>
      <c r="C4" s="10" t="s">
        <v>19</v>
      </c>
      <c r="D4" s="10" t="s">
        <v>20</v>
      </c>
      <c r="E4" s="10" t="s">
        <v>21</v>
      </c>
      <c r="F4" s="10" t="s">
        <v>22</v>
      </c>
      <c r="G4" s="10" t="s">
        <v>23</v>
      </c>
      <c r="H4" s="10" t="s">
        <v>24</v>
      </c>
      <c r="I4" s="10" t="s">
        <v>25</v>
      </c>
      <c r="J4" s="10" t="s">
        <v>26</v>
      </c>
      <c r="K4" s="10" t="s">
        <v>27</v>
      </c>
      <c r="L4" s="10" t="s">
        <v>28</v>
      </c>
      <c r="M4" s="10" t="s">
        <v>29</v>
      </c>
      <c r="N4" s="10" t="s">
        <v>30</v>
      </c>
    </row>
    <row r="5" customFormat="false" ht="54" hidden="false" customHeight="true" outlineLevel="0" collapsed="false">
      <c r="A5" s="11" t="s">
        <v>31</v>
      </c>
      <c r="B5" s="12" t="s">
        <v>32</v>
      </c>
      <c r="C5" s="11" t="s">
        <v>33</v>
      </c>
      <c r="D5" s="13" t="s">
        <v>34</v>
      </c>
      <c r="E5" s="14" t="n">
        <v>46307</v>
      </c>
      <c r="F5" s="11" t="n">
        <v>3</v>
      </c>
      <c r="G5" s="11" t="n">
        <v>4</v>
      </c>
      <c r="H5" s="15" t="n">
        <f aca="false">IF(OR(F5="",G5=""),"",F5*G5)</f>
        <v>12</v>
      </c>
      <c r="I5" s="16" t="str">
        <f aca="false">IF(H5="","",IF(H5&gt;=15,"High",IF(H5&gt;=8,"Medium","Low")))</f>
        <v>Medium</v>
      </c>
      <c r="J5" s="11" t="s">
        <v>35</v>
      </c>
      <c r="K5" s="12" t="s">
        <v>36</v>
      </c>
      <c r="L5" s="12" t="s">
        <v>37</v>
      </c>
      <c r="M5" s="11" t="s">
        <v>38</v>
      </c>
      <c r="N5" s="14" t="n">
        <v>46314</v>
      </c>
    </row>
    <row r="6" customFormat="false" ht="54" hidden="false" customHeight="true" outlineLevel="0" collapsed="false">
      <c r="A6" s="11" t="s">
        <v>39</v>
      </c>
      <c r="B6" s="12" t="s">
        <v>40</v>
      </c>
      <c r="C6" s="11" t="s">
        <v>41</v>
      </c>
      <c r="D6" s="13" t="s">
        <v>42</v>
      </c>
      <c r="E6" s="14" t="n">
        <v>46307</v>
      </c>
      <c r="F6" s="11" t="n">
        <v>4</v>
      </c>
      <c r="G6" s="11" t="n">
        <v>3</v>
      </c>
      <c r="H6" s="15" t="n">
        <f aca="false">IF(OR(F6="",G6=""),"",F6*G6)</f>
        <v>12</v>
      </c>
      <c r="I6" s="16" t="str">
        <f aca="false">IF(H6="","",IF(H6&gt;=15,"High",IF(H6&gt;=8,"Medium","Low")))</f>
        <v>Medium</v>
      </c>
      <c r="J6" s="11" t="s">
        <v>43</v>
      </c>
      <c r="K6" s="12" t="s">
        <v>44</v>
      </c>
      <c r="L6" s="12" t="s">
        <v>45</v>
      </c>
      <c r="M6" s="11" t="s">
        <v>46</v>
      </c>
      <c r="N6" s="14" t="n">
        <v>46321</v>
      </c>
    </row>
    <row r="7" customFormat="false" ht="15" hidden="false" customHeight="false" outlineLevel="0" collapsed="false">
      <c r="A7" s="17"/>
      <c r="B7" s="18"/>
      <c r="C7" s="17"/>
      <c r="D7" s="19"/>
      <c r="E7" s="20"/>
      <c r="F7" s="17"/>
      <c r="G7" s="17"/>
      <c r="H7" s="15" t="str">
        <f aca="false">IF(OR(F7="",G7=""),"",F7*G7)</f>
        <v/>
      </c>
      <c r="I7" s="16" t="str">
        <f aca="false">IF(H7="","",IF(H7&gt;=15,"High",IF(H7&gt;=8,"Medium","Low")))</f>
        <v/>
      </c>
      <c r="J7" s="17"/>
      <c r="K7" s="18"/>
      <c r="L7" s="18"/>
      <c r="M7" s="17"/>
      <c r="N7" s="20"/>
    </row>
    <row r="8" customFormat="false" ht="15" hidden="false" customHeight="false" outlineLevel="0" collapsed="false">
      <c r="A8" s="17"/>
      <c r="B8" s="18"/>
      <c r="C8" s="17"/>
      <c r="D8" s="19"/>
      <c r="E8" s="20"/>
      <c r="F8" s="17"/>
      <c r="G8" s="17"/>
      <c r="H8" s="15" t="str">
        <f aca="false">IF(OR(F8="",G8=""),"",F8*G8)</f>
        <v/>
      </c>
      <c r="I8" s="16" t="str">
        <f aca="false">IF(H8="","",IF(H8&gt;=15,"High",IF(H8&gt;=8,"Medium","Low")))</f>
        <v/>
      </c>
      <c r="J8" s="17"/>
      <c r="K8" s="18"/>
      <c r="L8" s="18"/>
      <c r="M8" s="17"/>
      <c r="N8" s="20"/>
    </row>
    <row r="9" customFormat="false" ht="15" hidden="false" customHeight="false" outlineLevel="0" collapsed="false">
      <c r="A9" s="17"/>
      <c r="B9" s="18"/>
      <c r="C9" s="17"/>
      <c r="D9" s="19"/>
      <c r="E9" s="20"/>
      <c r="F9" s="17"/>
      <c r="G9" s="17"/>
      <c r="H9" s="15" t="str">
        <f aca="false">IF(OR(F9="",G9=""),"",F9*G9)</f>
        <v/>
      </c>
      <c r="I9" s="16" t="str">
        <f aca="false">IF(H9="","",IF(H9&gt;=15,"High",IF(H9&gt;=8,"Medium","Low")))</f>
        <v/>
      </c>
      <c r="J9" s="17"/>
      <c r="K9" s="18"/>
      <c r="L9" s="18"/>
      <c r="M9" s="17"/>
      <c r="N9" s="20"/>
    </row>
    <row r="10" customFormat="false" ht="15" hidden="false" customHeight="false" outlineLevel="0" collapsed="false">
      <c r="A10" s="17"/>
      <c r="B10" s="18"/>
      <c r="C10" s="17"/>
      <c r="D10" s="19"/>
      <c r="E10" s="20"/>
      <c r="F10" s="17"/>
      <c r="G10" s="17"/>
      <c r="H10" s="15" t="str">
        <f aca="false">IF(OR(F10="",G10=""),"",F10*G10)</f>
        <v/>
      </c>
      <c r="I10" s="16" t="str">
        <f aca="false">IF(H10="","",IF(H10&gt;=15,"High",IF(H10&gt;=8,"Medium","Low")))</f>
        <v/>
      </c>
      <c r="J10" s="17"/>
      <c r="K10" s="18"/>
      <c r="L10" s="18"/>
      <c r="M10" s="17"/>
      <c r="N10" s="20"/>
    </row>
    <row r="11" customFormat="false" ht="15" hidden="false" customHeight="false" outlineLevel="0" collapsed="false">
      <c r="A11" s="17"/>
      <c r="B11" s="18"/>
      <c r="C11" s="17"/>
      <c r="D11" s="19"/>
      <c r="E11" s="20"/>
      <c r="F11" s="17"/>
      <c r="G11" s="17"/>
      <c r="H11" s="15" t="str">
        <f aca="false">IF(OR(F11="",G11=""),"",F11*G11)</f>
        <v/>
      </c>
      <c r="I11" s="16" t="str">
        <f aca="false">IF(H11="","",IF(H11&gt;=15,"High",IF(H11&gt;=8,"Medium","Low")))</f>
        <v/>
      </c>
      <c r="J11" s="17"/>
      <c r="K11" s="18"/>
      <c r="L11" s="18"/>
      <c r="M11" s="17"/>
      <c r="N11" s="20"/>
    </row>
    <row r="12" customFormat="false" ht="15" hidden="false" customHeight="false" outlineLevel="0" collapsed="false">
      <c r="A12" s="17"/>
      <c r="B12" s="18"/>
      <c r="C12" s="17"/>
      <c r="D12" s="19"/>
      <c r="E12" s="20"/>
      <c r="F12" s="17"/>
      <c r="G12" s="17"/>
      <c r="H12" s="15" t="str">
        <f aca="false">IF(OR(F12="",G12=""),"",F12*G12)</f>
        <v/>
      </c>
      <c r="I12" s="16" t="str">
        <f aca="false">IF(H12="","",IF(H12&gt;=15,"High",IF(H12&gt;=8,"Medium","Low")))</f>
        <v/>
      </c>
      <c r="J12" s="17"/>
      <c r="K12" s="18"/>
      <c r="L12" s="18"/>
      <c r="M12" s="17"/>
      <c r="N12" s="20"/>
    </row>
    <row r="13" customFormat="false" ht="15" hidden="false" customHeight="false" outlineLevel="0" collapsed="false">
      <c r="A13" s="17"/>
      <c r="B13" s="18"/>
      <c r="C13" s="17"/>
      <c r="D13" s="19"/>
      <c r="E13" s="20"/>
      <c r="F13" s="17"/>
      <c r="G13" s="17"/>
      <c r="H13" s="15" t="str">
        <f aca="false">IF(OR(F13="",G13=""),"",F13*G13)</f>
        <v/>
      </c>
      <c r="I13" s="16" t="str">
        <f aca="false">IF(H13="","",IF(H13&gt;=15,"High",IF(H13&gt;=8,"Medium","Low")))</f>
        <v/>
      </c>
      <c r="J13" s="17"/>
      <c r="K13" s="18"/>
      <c r="L13" s="18"/>
      <c r="M13" s="17"/>
      <c r="N13" s="20"/>
    </row>
    <row r="14" customFormat="false" ht="15" hidden="false" customHeight="false" outlineLevel="0" collapsed="false">
      <c r="A14" s="17"/>
      <c r="B14" s="18"/>
      <c r="C14" s="17"/>
      <c r="D14" s="19"/>
      <c r="E14" s="20"/>
      <c r="F14" s="17"/>
      <c r="G14" s="17"/>
      <c r="H14" s="15" t="str">
        <f aca="false">IF(OR(F14="",G14=""),"",F14*G14)</f>
        <v/>
      </c>
      <c r="I14" s="16" t="str">
        <f aca="false">IF(H14="","",IF(H14&gt;=15,"High",IF(H14&gt;=8,"Medium","Low")))</f>
        <v/>
      </c>
      <c r="J14" s="17"/>
      <c r="K14" s="18"/>
      <c r="L14" s="18"/>
      <c r="M14" s="17"/>
      <c r="N14" s="20"/>
    </row>
    <row r="15" customFormat="false" ht="15" hidden="false" customHeight="false" outlineLevel="0" collapsed="false">
      <c r="A15" s="17"/>
      <c r="B15" s="18"/>
      <c r="C15" s="17"/>
      <c r="D15" s="19"/>
      <c r="E15" s="20"/>
      <c r="F15" s="17"/>
      <c r="G15" s="17"/>
      <c r="H15" s="15" t="str">
        <f aca="false">IF(OR(F15="",G15=""),"",F15*G15)</f>
        <v/>
      </c>
      <c r="I15" s="16" t="str">
        <f aca="false">IF(H15="","",IF(H15&gt;=15,"High",IF(H15&gt;=8,"Medium","Low")))</f>
        <v/>
      </c>
      <c r="J15" s="17"/>
      <c r="K15" s="18"/>
      <c r="L15" s="18"/>
      <c r="M15" s="17"/>
      <c r="N15" s="20"/>
    </row>
    <row r="16" customFormat="false" ht="15" hidden="false" customHeight="false" outlineLevel="0" collapsed="false">
      <c r="A16" s="17"/>
      <c r="B16" s="18"/>
      <c r="C16" s="17"/>
      <c r="D16" s="19"/>
      <c r="E16" s="20"/>
      <c r="F16" s="17"/>
      <c r="G16" s="17"/>
      <c r="H16" s="15" t="str">
        <f aca="false">IF(OR(F16="",G16=""),"",F16*G16)</f>
        <v/>
      </c>
      <c r="I16" s="16" t="str">
        <f aca="false">IF(H16="","",IF(H16&gt;=15,"High",IF(H16&gt;=8,"Medium","Low")))</f>
        <v/>
      </c>
      <c r="J16" s="17"/>
      <c r="K16" s="18"/>
      <c r="L16" s="18"/>
      <c r="M16" s="17"/>
      <c r="N16" s="20"/>
    </row>
    <row r="17" customFormat="false" ht="15" hidden="false" customHeight="false" outlineLevel="0" collapsed="false">
      <c r="A17" s="17"/>
      <c r="B17" s="18"/>
      <c r="C17" s="17"/>
      <c r="D17" s="19"/>
      <c r="E17" s="20"/>
      <c r="F17" s="17"/>
      <c r="G17" s="17"/>
      <c r="H17" s="15" t="str">
        <f aca="false">IF(OR(F17="",G17=""),"",F17*G17)</f>
        <v/>
      </c>
      <c r="I17" s="16" t="str">
        <f aca="false">IF(H17="","",IF(H17&gt;=15,"High",IF(H17&gt;=8,"Medium","Low")))</f>
        <v/>
      </c>
      <c r="J17" s="17"/>
      <c r="K17" s="18"/>
      <c r="L17" s="18"/>
      <c r="M17" s="17"/>
      <c r="N17" s="20"/>
    </row>
    <row r="18" customFormat="false" ht="15" hidden="false" customHeight="false" outlineLevel="0" collapsed="false">
      <c r="A18" s="17"/>
      <c r="B18" s="18"/>
      <c r="C18" s="17"/>
      <c r="D18" s="19"/>
      <c r="E18" s="20"/>
      <c r="F18" s="17"/>
      <c r="G18" s="17"/>
      <c r="H18" s="15" t="str">
        <f aca="false">IF(OR(F18="",G18=""),"",F18*G18)</f>
        <v/>
      </c>
      <c r="I18" s="16" t="str">
        <f aca="false">IF(H18="","",IF(H18&gt;=15,"High",IF(H18&gt;=8,"Medium","Low")))</f>
        <v/>
      </c>
      <c r="J18" s="17"/>
      <c r="K18" s="18"/>
      <c r="L18" s="18"/>
      <c r="M18" s="17"/>
      <c r="N18" s="20"/>
    </row>
    <row r="19" customFormat="false" ht="15" hidden="false" customHeight="false" outlineLevel="0" collapsed="false">
      <c r="A19" s="17"/>
      <c r="B19" s="18"/>
      <c r="C19" s="17"/>
      <c r="D19" s="19"/>
      <c r="E19" s="20"/>
      <c r="F19" s="17"/>
      <c r="G19" s="17"/>
      <c r="H19" s="15" t="str">
        <f aca="false">IF(OR(F19="",G19=""),"",F19*G19)</f>
        <v/>
      </c>
      <c r="I19" s="16" t="str">
        <f aca="false">IF(H19="","",IF(H19&gt;=15,"High",IF(H19&gt;=8,"Medium","Low")))</f>
        <v/>
      </c>
      <c r="J19" s="17"/>
      <c r="K19" s="18"/>
      <c r="L19" s="18"/>
      <c r="M19" s="17"/>
      <c r="N19" s="20"/>
    </row>
    <row r="20" customFormat="false" ht="15" hidden="false" customHeight="false" outlineLevel="0" collapsed="false">
      <c r="A20" s="17"/>
      <c r="B20" s="18"/>
      <c r="C20" s="17"/>
      <c r="D20" s="19"/>
      <c r="E20" s="20"/>
      <c r="F20" s="17"/>
      <c r="G20" s="17"/>
      <c r="H20" s="15" t="str">
        <f aca="false">IF(OR(F20="",G20=""),"",F20*G20)</f>
        <v/>
      </c>
      <c r="I20" s="16" t="str">
        <f aca="false">IF(H20="","",IF(H20&gt;=15,"High",IF(H20&gt;=8,"Medium","Low")))</f>
        <v/>
      </c>
      <c r="J20" s="17"/>
      <c r="K20" s="18"/>
      <c r="L20" s="18"/>
      <c r="M20" s="17"/>
      <c r="N20" s="20"/>
    </row>
    <row r="21" customFormat="false" ht="15" hidden="false" customHeight="false" outlineLevel="0" collapsed="false">
      <c r="A21" s="17"/>
      <c r="B21" s="18"/>
      <c r="C21" s="17"/>
      <c r="D21" s="19"/>
      <c r="E21" s="20"/>
      <c r="F21" s="17"/>
      <c r="G21" s="17"/>
      <c r="H21" s="15" t="str">
        <f aca="false">IF(OR(F21="",G21=""),"",F21*G21)</f>
        <v/>
      </c>
      <c r="I21" s="16" t="str">
        <f aca="false">IF(H21="","",IF(H21&gt;=15,"High",IF(H21&gt;=8,"Medium","Low")))</f>
        <v/>
      </c>
      <c r="J21" s="17"/>
      <c r="K21" s="18"/>
      <c r="L21" s="18"/>
      <c r="M21" s="17"/>
      <c r="N21" s="20"/>
    </row>
    <row r="22" customFormat="false" ht="15" hidden="false" customHeight="false" outlineLevel="0" collapsed="false">
      <c r="A22" s="17"/>
      <c r="B22" s="18"/>
      <c r="C22" s="17"/>
      <c r="D22" s="19"/>
      <c r="E22" s="20"/>
      <c r="F22" s="17"/>
      <c r="G22" s="17"/>
      <c r="H22" s="15" t="str">
        <f aca="false">IF(OR(F22="",G22=""),"",F22*G22)</f>
        <v/>
      </c>
      <c r="I22" s="16" t="str">
        <f aca="false">IF(H22="","",IF(H22&gt;=15,"High",IF(H22&gt;=8,"Medium","Low")))</f>
        <v/>
      </c>
      <c r="J22" s="17"/>
      <c r="K22" s="18"/>
      <c r="L22" s="18"/>
      <c r="M22" s="17"/>
      <c r="N22" s="20"/>
    </row>
    <row r="23" customFormat="false" ht="15" hidden="false" customHeight="false" outlineLevel="0" collapsed="false">
      <c r="A23" s="17"/>
      <c r="B23" s="18"/>
      <c r="C23" s="17"/>
      <c r="D23" s="19"/>
      <c r="E23" s="20"/>
      <c r="F23" s="17"/>
      <c r="G23" s="17"/>
      <c r="H23" s="15" t="str">
        <f aca="false">IF(OR(F23="",G23=""),"",F23*G23)</f>
        <v/>
      </c>
      <c r="I23" s="16" t="str">
        <f aca="false">IF(H23="","",IF(H23&gt;=15,"High",IF(H23&gt;=8,"Medium","Low")))</f>
        <v/>
      </c>
      <c r="J23" s="17"/>
      <c r="K23" s="18"/>
      <c r="L23" s="18"/>
      <c r="M23" s="17"/>
      <c r="N23" s="20"/>
    </row>
    <row r="24" customFormat="false" ht="15" hidden="false" customHeight="false" outlineLevel="0" collapsed="false">
      <c r="A24" s="17"/>
      <c r="B24" s="18"/>
      <c r="C24" s="17"/>
      <c r="D24" s="19"/>
      <c r="E24" s="20"/>
      <c r="F24" s="17"/>
      <c r="G24" s="17"/>
      <c r="H24" s="15" t="str">
        <f aca="false">IF(OR(F24="",G24=""),"",F24*G24)</f>
        <v/>
      </c>
      <c r="I24" s="16" t="str">
        <f aca="false">IF(H24="","",IF(H24&gt;=15,"High",IF(H24&gt;=8,"Medium","Low")))</f>
        <v/>
      </c>
      <c r="J24" s="17"/>
      <c r="K24" s="18"/>
      <c r="L24" s="18"/>
      <c r="M24" s="17"/>
      <c r="N24" s="20"/>
    </row>
    <row r="25" customFormat="false" ht="15" hidden="false" customHeight="false" outlineLevel="0" collapsed="false">
      <c r="A25" s="17"/>
      <c r="B25" s="18"/>
      <c r="C25" s="17"/>
      <c r="D25" s="19"/>
      <c r="E25" s="20"/>
      <c r="F25" s="17"/>
      <c r="G25" s="17"/>
      <c r="H25" s="15" t="str">
        <f aca="false">IF(OR(F25="",G25=""),"",F25*G25)</f>
        <v/>
      </c>
      <c r="I25" s="16" t="str">
        <f aca="false">IF(H25="","",IF(H25&gt;=15,"High",IF(H25&gt;=8,"Medium","Low")))</f>
        <v/>
      </c>
      <c r="J25" s="17"/>
      <c r="K25" s="18"/>
      <c r="L25" s="18"/>
      <c r="M25" s="17"/>
      <c r="N25" s="20"/>
    </row>
    <row r="26" customFormat="false" ht="15" hidden="false" customHeight="false" outlineLevel="0" collapsed="false">
      <c r="A26" s="17"/>
      <c r="B26" s="18"/>
      <c r="C26" s="17"/>
      <c r="D26" s="19"/>
      <c r="E26" s="20"/>
      <c r="F26" s="17"/>
      <c r="G26" s="17"/>
      <c r="H26" s="15" t="str">
        <f aca="false">IF(OR(F26="",G26=""),"",F26*G26)</f>
        <v/>
      </c>
      <c r="I26" s="16" t="str">
        <f aca="false">IF(H26="","",IF(H26&gt;=15,"High",IF(H26&gt;=8,"Medium","Low")))</f>
        <v/>
      </c>
      <c r="J26" s="17"/>
      <c r="K26" s="18"/>
      <c r="L26" s="18"/>
      <c r="M26" s="17"/>
      <c r="N26" s="20"/>
    </row>
    <row r="27" customFormat="false" ht="15" hidden="false" customHeight="false" outlineLevel="0" collapsed="false">
      <c r="A27" s="17"/>
      <c r="B27" s="18"/>
      <c r="C27" s="17"/>
      <c r="D27" s="19"/>
      <c r="E27" s="20"/>
      <c r="F27" s="17"/>
      <c r="G27" s="17"/>
      <c r="H27" s="15" t="str">
        <f aca="false">IF(OR(F27="",G27=""),"",F27*G27)</f>
        <v/>
      </c>
      <c r="I27" s="16" t="str">
        <f aca="false">IF(H27="","",IF(H27&gt;=15,"High",IF(H27&gt;=8,"Medium","Low")))</f>
        <v/>
      </c>
      <c r="J27" s="17"/>
      <c r="K27" s="18"/>
      <c r="L27" s="18"/>
      <c r="M27" s="17"/>
      <c r="N27" s="20"/>
    </row>
    <row r="28" customFormat="false" ht="15" hidden="false" customHeight="false" outlineLevel="0" collapsed="false">
      <c r="A28" s="17"/>
      <c r="B28" s="18"/>
      <c r="C28" s="17"/>
      <c r="D28" s="19"/>
      <c r="E28" s="20"/>
      <c r="F28" s="17"/>
      <c r="G28" s="17"/>
      <c r="H28" s="15" t="str">
        <f aca="false">IF(OR(F28="",G28=""),"",F28*G28)</f>
        <v/>
      </c>
      <c r="I28" s="16" t="str">
        <f aca="false">IF(H28="","",IF(H28&gt;=15,"High",IF(H28&gt;=8,"Medium","Low")))</f>
        <v/>
      </c>
      <c r="J28" s="17"/>
      <c r="K28" s="18"/>
      <c r="L28" s="18"/>
      <c r="M28" s="17"/>
      <c r="N28" s="20"/>
    </row>
    <row r="29" customFormat="false" ht="15" hidden="false" customHeight="false" outlineLevel="0" collapsed="false">
      <c r="A29" s="17"/>
      <c r="B29" s="18"/>
      <c r="C29" s="17"/>
      <c r="D29" s="19"/>
      <c r="E29" s="20"/>
      <c r="F29" s="17"/>
      <c r="G29" s="17"/>
      <c r="H29" s="15" t="str">
        <f aca="false">IF(OR(F29="",G29=""),"",F29*G29)</f>
        <v/>
      </c>
      <c r="I29" s="16" t="str">
        <f aca="false">IF(H29="","",IF(H29&gt;=15,"High",IF(H29&gt;=8,"Medium","Low")))</f>
        <v/>
      </c>
      <c r="J29" s="17"/>
      <c r="K29" s="18"/>
      <c r="L29" s="18"/>
      <c r="M29" s="17"/>
      <c r="N29" s="20"/>
    </row>
    <row r="30" customFormat="false" ht="15" hidden="false" customHeight="false" outlineLevel="0" collapsed="false">
      <c r="A30" s="17"/>
      <c r="B30" s="18"/>
      <c r="C30" s="17"/>
      <c r="D30" s="19"/>
      <c r="E30" s="20"/>
      <c r="F30" s="17"/>
      <c r="G30" s="17"/>
      <c r="H30" s="15" t="str">
        <f aca="false">IF(OR(F30="",G30=""),"",F30*G30)</f>
        <v/>
      </c>
      <c r="I30" s="16" t="str">
        <f aca="false">IF(H30="","",IF(H30&gt;=15,"High",IF(H30&gt;=8,"Medium","Low")))</f>
        <v/>
      </c>
      <c r="J30" s="17"/>
      <c r="K30" s="18"/>
      <c r="L30" s="18"/>
      <c r="M30" s="17"/>
      <c r="N30" s="20"/>
    </row>
    <row r="31" customFormat="false" ht="15" hidden="false" customHeight="false" outlineLevel="0" collapsed="false">
      <c r="A31" s="17"/>
      <c r="B31" s="18"/>
      <c r="C31" s="17"/>
      <c r="D31" s="19"/>
      <c r="E31" s="20"/>
      <c r="F31" s="17"/>
      <c r="G31" s="17"/>
      <c r="H31" s="15" t="str">
        <f aca="false">IF(OR(F31="",G31=""),"",F31*G31)</f>
        <v/>
      </c>
      <c r="I31" s="16" t="str">
        <f aca="false">IF(H31="","",IF(H31&gt;=15,"High",IF(H31&gt;=8,"Medium","Low")))</f>
        <v/>
      </c>
      <c r="J31" s="17"/>
      <c r="K31" s="18"/>
      <c r="L31" s="18"/>
      <c r="M31" s="17"/>
      <c r="N31" s="20"/>
    </row>
    <row r="32" customFormat="false" ht="15" hidden="false" customHeight="false" outlineLevel="0" collapsed="false">
      <c r="A32" s="17"/>
      <c r="B32" s="18"/>
      <c r="C32" s="17"/>
      <c r="D32" s="19"/>
      <c r="E32" s="20"/>
      <c r="F32" s="17"/>
      <c r="G32" s="17"/>
      <c r="H32" s="15" t="str">
        <f aca="false">IF(OR(F32="",G32=""),"",F32*G32)</f>
        <v/>
      </c>
      <c r="I32" s="16" t="str">
        <f aca="false">IF(H32="","",IF(H32&gt;=15,"High",IF(H32&gt;=8,"Medium","Low")))</f>
        <v/>
      </c>
      <c r="J32" s="17"/>
      <c r="K32" s="18"/>
      <c r="L32" s="18"/>
      <c r="M32" s="17"/>
      <c r="N32" s="20"/>
    </row>
    <row r="33" customFormat="false" ht="15" hidden="false" customHeight="false" outlineLevel="0" collapsed="false">
      <c r="A33" s="17"/>
      <c r="B33" s="18"/>
      <c r="C33" s="17"/>
      <c r="D33" s="19"/>
      <c r="E33" s="20"/>
      <c r="F33" s="17"/>
      <c r="G33" s="17"/>
      <c r="H33" s="15" t="str">
        <f aca="false">IF(OR(F33="",G33=""),"",F33*G33)</f>
        <v/>
      </c>
      <c r="I33" s="16" t="str">
        <f aca="false">IF(H33="","",IF(H33&gt;=15,"High",IF(H33&gt;=8,"Medium","Low")))</f>
        <v/>
      </c>
      <c r="J33" s="17"/>
      <c r="K33" s="18"/>
      <c r="L33" s="18"/>
      <c r="M33" s="17"/>
      <c r="N33" s="20"/>
    </row>
    <row r="34" customFormat="false" ht="15" hidden="false" customHeight="false" outlineLevel="0" collapsed="false">
      <c r="A34" s="17"/>
      <c r="B34" s="18"/>
      <c r="C34" s="17"/>
      <c r="D34" s="19"/>
      <c r="E34" s="20"/>
      <c r="F34" s="17"/>
      <c r="G34" s="17"/>
      <c r="H34" s="15" t="str">
        <f aca="false">IF(OR(F34="",G34=""),"",F34*G34)</f>
        <v/>
      </c>
      <c r="I34" s="16" t="str">
        <f aca="false">IF(H34="","",IF(H34&gt;=15,"High",IF(H34&gt;=8,"Medium","Low")))</f>
        <v/>
      </c>
      <c r="J34" s="17"/>
      <c r="K34" s="18"/>
      <c r="L34" s="18"/>
      <c r="M34" s="17"/>
      <c r="N34" s="20"/>
    </row>
    <row r="35" customFormat="false" ht="15" hidden="false" customHeight="false" outlineLevel="0" collapsed="false">
      <c r="A35" s="17"/>
      <c r="B35" s="18"/>
      <c r="C35" s="17"/>
      <c r="D35" s="19"/>
      <c r="E35" s="20"/>
      <c r="F35" s="17"/>
      <c r="G35" s="17"/>
      <c r="H35" s="15" t="str">
        <f aca="false">IF(OR(F35="",G35=""),"",F35*G35)</f>
        <v/>
      </c>
      <c r="I35" s="16" t="str">
        <f aca="false">IF(H35="","",IF(H35&gt;=15,"High",IF(H35&gt;=8,"Medium","Low")))</f>
        <v/>
      </c>
      <c r="J35" s="17"/>
      <c r="K35" s="18"/>
      <c r="L35" s="18"/>
      <c r="M35" s="17"/>
      <c r="N35" s="20"/>
    </row>
    <row r="36" customFormat="false" ht="15" hidden="false" customHeight="false" outlineLevel="0" collapsed="false">
      <c r="A36" s="17"/>
      <c r="B36" s="18"/>
      <c r="C36" s="17"/>
      <c r="D36" s="19"/>
      <c r="E36" s="20"/>
      <c r="F36" s="17"/>
      <c r="G36" s="17"/>
      <c r="H36" s="15" t="str">
        <f aca="false">IF(OR(F36="",G36=""),"",F36*G36)</f>
        <v/>
      </c>
      <c r="I36" s="16" t="str">
        <f aca="false">IF(H36="","",IF(H36&gt;=15,"High",IF(H36&gt;=8,"Medium","Low")))</f>
        <v/>
      </c>
      <c r="J36" s="17"/>
      <c r="K36" s="18"/>
      <c r="L36" s="18"/>
      <c r="M36" s="17"/>
      <c r="N36" s="20"/>
    </row>
    <row r="37" customFormat="false" ht="15" hidden="false" customHeight="false" outlineLevel="0" collapsed="false">
      <c r="A37" s="17"/>
      <c r="B37" s="18"/>
      <c r="C37" s="17"/>
      <c r="D37" s="19"/>
      <c r="E37" s="20"/>
      <c r="F37" s="17"/>
      <c r="G37" s="17"/>
      <c r="H37" s="15" t="str">
        <f aca="false">IF(OR(F37="",G37=""),"",F37*G37)</f>
        <v/>
      </c>
      <c r="I37" s="16" t="str">
        <f aca="false">IF(H37="","",IF(H37&gt;=15,"High",IF(H37&gt;=8,"Medium","Low")))</f>
        <v/>
      </c>
      <c r="J37" s="17"/>
      <c r="K37" s="18"/>
      <c r="L37" s="18"/>
      <c r="M37" s="17"/>
      <c r="N37" s="20"/>
    </row>
    <row r="38" customFormat="false" ht="15" hidden="false" customHeight="false" outlineLevel="0" collapsed="false">
      <c r="A38" s="17"/>
      <c r="B38" s="18"/>
      <c r="C38" s="17"/>
      <c r="D38" s="19"/>
      <c r="E38" s="20"/>
      <c r="F38" s="17"/>
      <c r="G38" s="17"/>
      <c r="H38" s="15" t="str">
        <f aca="false">IF(OR(F38="",G38=""),"",F38*G38)</f>
        <v/>
      </c>
      <c r="I38" s="16" t="str">
        <f aca="false">IF(H38="","",IF(H38&gt;=15,"High",IF(H38&gt;=8,"Medium","Low")))</f>
        <v/>
      </c>
      <c r="J38" s="17"/>
      <c r="K38" s="18"/>
      <c r="L38" s="18"/>
      <c r="M38" s="17"/>
      <c r="N38" s="20"/>
    </row>
    <row r="39" customFormat="false" ht="15" hidden="false" customHeight="false" outlineLevel="0" collapsed="false">
      <c r="A39" s="17"/>
      <c r="B39" s="18"/>
      <c r="C39" s="17"/>
      <c r="D39" s="19"/>
      <c r="E39" s="20"/>
      <c r="F39" s="17"/>
      <c r="G39" s="17"/>
      <c r="H39" s="15" t="str">
        <f aca="false">IF(OR(F39="",G39=""),"",F39*G39)</f>
        <v/>
      </c>
      <c r="I39" s="16" t="str">
        <f aca="false">IF(H39="","",IF(H39&gt;=15,"High",IF(H39&gt;=8,"Medium","Low")))</f>
        <v/>
      </c>
      <c r="J39" s="17"/>
      <c r="K39" s="18"/>
      <c r="L39" s="18"/>
      <c r="M39" s="17"/>
      <c r="N39" s="20"/>
    </row>
    <row r="40" customFormat="false" ht="15" hidden="false" customHeight="false" outlineLevel="0" collapsed="false">
      <c r="A40" s="17"/>
      <c r="B40" s="18"/>
      <c r="C40" s="17"/>
      <c r="D40" s="19"/>
      <c r="E40" s="20"/>
      <c r="F40" s="17"/>
      <c r="G40" s="17"/>
      <c r="H40" s="15" t="str">
        <f aca="false">IF(OR(F40="",G40=""),"",F40*G40)</f>
        <v/>
      </c>
      <c r="I40" s="16" t="str">
        <f aca="false">IF(H40="","",IF(H40&gt;=15,"High",IF(H40&gt;=8,"Medium","Low")))</f>
        <v/>
      </c>
      <c r="J40" s="17"/>
      <c r="K40" s="18"/>
      <c r="L40" s="18"/>
      <c r="M40" s="17"/>
      <c r="N40" s="20"/>
    </row>
    <row r="41" customFormat="false" ht="15" hidden="false" customHeight="false" outlineLevel="0" collapsed="false">
      <c r="A41" s="17"/>
      <c r="B41" s="18"/>
      <c r="C41" s="17"/>
      <c r="D41" s="19"/>
      <c r="E41" s="20"/>
      <c r="F41" s="17"/>
      <c r="G41" s="17"/>
      <c r="H41" s="15" t="str">
        <f aca="false">IF(OR(F41="",G41=""),"",F41*G41)</f>
        <v/>
      </c>
      <c r="I41" s="16" t="str">
        <f aca="false">IF(H41="","",IF(H41&gt;=15,"High",IF(H41&gt;=8,"Medium","Low")))</f>
        <v/>
      </c>
      <c r="J41" s="17"/>
      <c r="K41" s="18"/>
      <c r="L41" s="18"/>
      <c r="M41" s="17"/>
      <c r="N41" s="20"/>
    </row>
    <row r="42" customFormat="false" ht="15" hidden="false" customHeight="false" outlineLevel="0" collapsed="false">
      <c r="A42" s="17"/>
      <c r="B42" s="18"/>
      <c r="C42" s="17"/>
      <c r="D42" s="19"/>
      <c r="E42" s="20"/>
      <c r="F42" s="17"/>
      <c r="G42" s="17"/>
      <c r="H42" s="15" t="str">
        <f aca="false">IF(OR(F42="",G42=""),"",F42*G42)</f>
        <v/>
      </c>
      <c r="I42" s="16" t="str">
        <f aca="false">IF(H42="","",IF(H42&gt;=15,"High",IF(H42&gt;=8,"Medium","Low")))</f>
        <v/>
      </c>
      <c r="J42" s="17"/>
      <c r="K42" s="18"/>
      <c r="L42" s="18"/>
      <c r="M42" s="17"/>
      <c r="N42" s="20"/>
    </row>
    <row r="43" customFormat="false" ht="15" hidden="false" customHeight="false" outlineLevel="0" collapsed="false">
      <c r="A43" s="17"/>
      <c r="B43" s="18"/>
      <c r="C43" s="17"/>
      <c r="D43" s="19"/>
      <c r="E43" s="20"/>
      <c r="F43" s="17"/>
      <c r="G43" s="17"/>
      <c r="H43" s="15" t="str">
        <f aca="false">IF(OR(F43="",G43=""),"",F43*G43)</f>
        <v/>
      </c>
      <c r="I43" s="16" t="str">
        <f aca="false">IF(H43="","",IF(H43&gt;=15,"High",IF(H43&gt;=8,"Medium","Low")))</f>
        <v/>
      </c>
      <c r="J43" s="17"/>
      <c r="K43" s="18"/>
      <c r="L43" s="18"/>
      <c r="M43" s="17"/>
      <c r="N43" s="20"/>
    </row>
    <row r="44" customFormat="false" ht="15" hidden="false" customHeight="false" outlineLevel="0" collapsed="false">
      <c r="A44" s="17"/>
      <c r="B44" s="18"/>
      <c r="C44" s="17"/>
      <c r="D44" s="19"/>
      <c r="E44" s="20"/>
      <c r="F44" s="17"/>
      <c r="G44" s="17"/>
      <c r="H44" s="15" t="str">
        <f aca="false">IF(OR(F44="",G44=""),"",F44*G44)</f>
        <v/>
      </c>
      <c r="I44" s="16" t="str">
        <f aca="false">IF(H44="","",IF(H44&gt;=15,"High",IF(H44&gt;=8,"Medium","Low")))</f>
        <v/>
      </c>
      <c r="J44" s="17"/>
      <c r="K44" s="18"/>
      <c r="L44" s="18"/>
      <c r="M44" s="17"/>
      <c r="N44" s="20"/>
    </row>
  </sheetData>
  <autoFilter ref="A4:N44"/>
  <mergeCells count="2">
    <mergeCell ref="A1:N1"/>
    <mergeCell ref="A2:N2"/>
  </mergeCells>
  <conditionalFormatting sqref="I5:I44">
    <cfRule type="expression" priority="2" aboveAverage="0" equalAverage="0" bottom="0" percent="0" rank="0" text="" dxfId="8">
      <formula>I5="High"</formula>
    </cfRule>
    <cfRule type="expression" priority="3" aboveAverage="0" equalAverage="0" bottom="0" percent="0" rank="0" text="" dxfId="9">
      <formula>I5="Medium"</formula>
    </cfRule>
    <cfRule type="expression" priority="4" aboveAverage="0" equalAverage="0" bottom="0" percent="0" rank="0" text="" dxfId="10">
      <formula>I5="Low"</formula>
    </cfRule>
  </conditionalFormatting>
  <conditionalFormatting sqref="A5:N44">
    <cfRule type="expression" priority="5" aboveAverage="0" equalAverage="0" bottom="0" percent="0" rank="0" text="" dxfId="11">
      <formula>$M5="Closed"</formula>
    </cfRule>
  </conditionalFormatting>
  <dataValidations count="4">
    <dataValidation allowBlank="true" error="Pick a value from the list" errorStyle="stop" errorTitle="Invalid entry" operator="between" showDropDown="false" showErrorMessage="false" showInputMessage="false" sqref="C5:C44" type="list">
      <formula1>"Technical,People,Schedule,Budget,Scope,Vendor,Security,Compliance,Other"</formula1>
      <formula2>0</formula2>
    </dataValidation>
    <dataValidation allowBlank="true" error="Enter a whole number from 1 to 5" errorStyle="stop" operator="between" showDropDown="false" showErrorMessage="false" showInputMessage="false" sqref="F5:G44" type="whole">
      <formula1>1</formula1>
      <formula2>5</formula2>
    </dataValidation>
    <dataValidation allowBlank="true" error="Pick a value from the list" errorStyle="stop" errorTitle="Invalid entry" operator="between" showDropDown="false" showErrorMessage="false" showInputMessage="false" sqref="J5:J44" type="list">
      <formula1>"Avoid,Mitigate,Transfer,Accept"</formula1>
      <formula2>0</formula2>
    </dataValidation>
    <dataValidation allowBlank="true" error="Pick a value from the list" errorStyle="stop" errorTitle="Invalid entry" operator="between" showDropDown="false" showErrorMessage="false" showInputMessage="false" sqref="M5:M44" type="list">
      <formula1>"Open,Monitoring,Closed"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&amp;C&amp;"Arial,Regular"pmgrowthlab.com/starter-kit</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8"/>
    <col collapsed="false" customWidth="true" hidden="false" outlineLevel="0" max="7" min="3" style="0" width="13"/>
    <col collapsed="false" customWidth="true" hidden="false" outlineLevel="0" max="8" min="8" style="0" width="4"/>
  </cols>
  <sheetData>
    <row r="1" customFormat="false" ht="31.5" hidden="false" customHeight="true" outlineLevel="0" collapsed="false">
      <c r="A1" s="1" t="s">
        <v>47</v>
      </c>
      <c r="B1" s="1"/>
      <c r="C1" s="1"/>
      <c r="D1" s="1"/>
      <c r="E1" s="1"/>
      <c r="F1" s="1"/>
      <c r="G1" s="1"/>
      <c r="H1" s="1"/>
    </row>
    <row r="2" customFormat="false" ht="19.5" hidden="false" customHeight="true" outlineLevel="0" collapsed="false">
      <c r="A2" s="2" t="s">
        <v>48</v>
      </c>
      <c r="B2" s="2"/>
      <c r="C2" s="2"/>
      <c r="D2" s="2"/>
      <c r="E2" s="2"/>
      <c r="F2" s="2"/>
      <c r="G2" s="2"/>
      <c r="H2" s="2"/>
    </row>
    <row r="4" customFormat="false" ht="15" hidden="false" customHeight="false" outlineLevel="0" collapsed="false">
      <c r="B4" s="21" t="s">
        <v>49</v>
      </c>
      <c r="C4" s="22" t="n">
        <v>1</v>
      </c>
      <c r="D4" s="22" t="n">
        <v>2</v>
      </c>
      <c r="E4" s="22" t="n">
        <v>3</v>
      </c>
      <c r="F4" s="22" t="n">
        <v>4</v>
      </c>
      <c r="G4" s="22" t="n">
        <v>5</v>
      </c>
    </row>
    <row r="5" customFormat="false" ht="37.5" hidden="false" customHeight="true" outlineLevel="0" collapsed="false">
      <c r="B5" s="23" t="n">
        <v>5</v>
      </c>
      <c r="C5" s="24" t="n">
        <f aca="false">COUNTIFS('Risk Register'!$F$5:$F$44,5,'Risk Register'!$G$5:$G$44,1,'Risk Register'!$M$5:$M$44,"&lt;&gt;Closed")</f>
        <v>0</v>
      </c>
      <c r="D5" s="25" t="n">
        <f aca="false">COUNTIFS('Risk Register'!$F$5:$F$44,5,'Risk Register'!$G$5:$G$44,2,'Risk Register'!$M$5:$M$44,"&lt;&gt;Closed")</f>
        <v>0</v>
      </c>
      <c r="E5" s="26" t="n">
        <f aca="false">COUNTIFS('Risk Register'!$F$5:$F$44,5,'Risk Register'!$G$5:$G$44,3,'Risk Register'!$M$5:$M$44,"&lt;&gt;Closed")</f>
        <v>0</v>
      </c>
      <c r="F5" s="26" t="n">
        <f aca="false">COUNTIFS('Risk Register'!$F$5:$F$44,5,'Risk Register'!$G$5:$G$44,4,'Risk Register'!$M$5:$M$44,"&lt;&gt;Closed")</f>
        <v>0</v>
      </c>
      <c r="G5" s="26" t="n">
        <f aca="false">COUNTIFS('Risk Register'!$F$5:$F$44,5,'Risk Register'!$G$5:$G$44,5,'Risk Register'!$M$5:$M$44,"&lt;&gt;Closed")</f>
        <v>0</v>
      </c>
    </row>
    <row r="6" customFormat="false" ht="37.5" hidden="false" customHeight="true" outlineLevel="0" collapsed="false">
      <c r="B6" s="23" t="n">
        <v>4</v>
      </c>
      <c r="C6" s="24" t="n">
        <f aca="false">COUNTIFS('Risk Register'!$F$5:$F$44,4,'Risk Register'!$G$5:$G$44,1,'Risk Register'!$M$5:$M$44,"&lt;&gt;Closed")</f>
        <v>0</v>
      </c>
      <c r="D6" s="25" t="n">
        <f aca="false">COUNTIFS('Risk Register'!$F$5:$F$44,4,'Risk Register'!$G$5:$G$44,2,'Risk Register'!$M$5:$M$44,"&lt;&gt;Closed")</f>
        <v>0</v>
      </c>
      <c r="E6" s="25" t="n">
        <f aca="false">COUNTIFS('Risk Register'!$F$5:$F$44,4,'Risk Register'!$G$5:$G$44,3,'Risk Register'!$M$5:$M$44,"&lt;&gt;Closed")</f>
        <v>1</v>
      </c>
      <c r="F6" s="26" t="n">
        <f aca="false">COUNTIFS('Risk Register'!$F$5:$F$44,4,'Risk Register'!$G$5:$G$44,4,'Risk Register'!$M$5:$M$44,"&lt;&gt;Closed")</f>
        <v>0</v>
      </c>
      <c r="G6" s="26" t="n">
        <f aca="false">COUNTIFS('Risk Register'!$F$5:$F$44,4,'Risk Register'!$G$5:$G$44,5,'Risk Register'!$M$5:$M$44,"&lt;&gt;Closed")</f>
        <v>0</v>
      </c>
    </row>
    <row r="7" customFormat="false" ht="37.5" hidden="false" customHeight="true" outlineLevel="0" collapsed="false">
      <c r="B7" s="23" t="n">
        <v>3</v>
      </c>
      <c r="C7" s="24" t="n">
        <f aca="false">COUNTIFS('Risk Register'!$F$5:$F$44,3,'Risk Register'!$G$5:$G$44,1,'Risk Register'!$M$5:$M$44,"&lt;&gt;Closed")</f>
        <v>0</v>
      </c>
      <c r="D7" s="24" t="n">
        <f aca="false">COUNTIFS('Risk Register'!$F$5:$F$44,3,'Risk Register'!$G$5:$G$44,2,'Risk Register'!$M$5:$M$44,"&lt;&gt;Closed")</f>
        <v>0</v>
      </c>
      <c r="E7" s="25" t="n">
        <f aca="false">COUNTIFS('Risk Register'!$F$5:$F$44,3,'Risk Register'!$G$5:$G$44,3,'Risk Register'!$M$5:$M$44,"&lt;&gt;Closed")</f>
        <v>0</v>
      </c>
      <c r="F7" s="25" t="n">
        <f aca="false">COUNTIFS('Risk Register'!$F$5:$F$44,3,'Risk Register'!$G$5:$G$44,4,'Risk Register'!$M$5:$M$44,"&lt;&gt;Closed")</f>
        <v>1</v>
      </c>
      <c r="G7" s="26" t="n">
        <f aca="false">COUNTIFS('Risk Register'!$F$5:$F$44,3,'Risk Register'!$G$5:$G$44,5,'Risk Register'!$M$5:$M$44,"&lt;&gt;Closed")</f>
        <v>0</v>
      </c>
    </row>
    <row r="8" customFormat="false" ht="37.5" hidden="false" customHeight="true" outlineLevel="0" collapsed="false">
      <c r="B8" s="23" t="n">
        <v>2</v>
      </c>
      <c r="C8" s="24" t="n">
        <f aca="false">COUNTIFS('Risk Register'!$F$5:$F$44,2,'Risk Register'!$G$5:$G$44,1,'Risk Register'!$M$5:$M$44,"&lt;&gt;Closed")</f>
        <v>0</v>
      </c>
      <c r="D8" s="24" t="n">
        <f aca="false">COUNTIFS('Risk Register'!$F$5:$F$44,2,'Risk Register'!$G$5:$G$44,2,'Risk Register'!$M$5:$M$44,"&lt;&gt;Closed")</f>
        <v>0</v>
      </c>
      <c r="E8" s="24" t="n">
        <f aca="false">COUNTIFS('Risk Register'!$F$5:$F$44,2,'Risk Register'!$G$5:$G$44,3,'Risk Register'!$M$5:$M$44,"&lt;&gt;Closed")</f>
        <v>0</v>
      </c>
      <c r="F8" s="25" t="n">
        <f aca="false">COUNTIFS('Risk Register'!$F$5:$F$44,2,'Risk Register'!$G$5:$G$44,4,'Risk Register'!$M$5:$M$44,"&lt;&gt;Closed")</f>
        <v>0</v>
      </c>
      <c r="G8" s="25" t="n">
        <f aca="false">COUNTIFS('Risk Register'!$F$5:$F$44,2,'Risk Register'!$G$5:$G$44,5,'Risk Register'!$M$5:$M$44,"&lt;&gt;Closed")</f>
        <v>0</v>
      </c>
    </row>
    <row r="9" customFormat="false" ht="37.5" hidden="false" customHeight="true" outlineLevel="0" collapsed="false">
      <c r="B9" s="23" t="n">
        <v>1</v>
      </c>
      <c r="C9" s="24" t="n">
        <f aca="false">COUNTIFS('Risk Register'!$F$5:$F$44,1,'Risk Register'!$G$5:$G$44,1,'Risk Register'!$M$5:$M$44,"&lt;&gt;Closed")</f>
        <v>0</v>
      </c>
      <c r="D9" s="24" t="n">
        <f aca="false">COUNTIFS('Risk Register'!$F$5:$F$44,1,'Risk Register'!$G$5:$G$44,2,'Risk Register'!$M$5:$M$44,"&lt;&gt;Closed")</f>
        <v>0</v>
      </c>
      <c r="E9" s="24" t="n">
        <f aca="false">COUNTIFS('Risk Register'!$F$5:$F$44,1,'Risk Register'!$G$5:$G$44,3,'Risk Register'!$M$5:$M$44,"&lt;&gt;Closed")</f>
        <v>0</v>
      </c>
      <c r="F9" s="24" t="n">
        <f aca="false">COUNTIFS('Risk Register'!$F$5:$F$44,1,'Risk Register'!$G$5:$G$44,4,'Risk Register'!$M$5:$M$44,"&lt;&gt;Closed")</f>
        <v>0</v>
      </c>
      <c r="G9" s="24" t="n">
        <f aca="false">COUNTIFS('Risk Register'!$F$5:$F$44,1,'Risk Register'!$G$5:$G$44,5,'Risk Register'!$M$5:$M$44,"&lt;&gt;Closed")</f>
        <v>0</v>
      </c>
    </row>
    <row r="11" customFormat="false" ht="15" hidden="false" customHeight="false" outlineLevel="0" collapsed="false">
      <c r="B11" s="27" t="s">
        <v>50</v>
      </c>
    </row>
    <row r="12" customFormat="false" ht="15" hidden="false" customHeight="false" outlineLevel="0" collapsed="false">
      <c r="B12" s="28" t="s">
        <v>51</v>
      </c>
      <c r="C12" s="29" t="n">
        <f aca="false">COUNTIFS('Risk Register'!$I$5:$I$44,"High",'Risk Register'!$M$5:$M$44,"&lt;&gt;Closed")</f>
        <v>0</v>
      </c>
    </row>
    <row r="13" customFormat="false" ht="15" hidden="false" customHeight="false" outlineLevel="0" collapsed="false">
      <c r="B13" s="30" t="s">
        <v>52</v>
      </c>
      <c r="C13" s="29" t="n">
        <f aca="false">COUNTIFS('Risk Register'!$I$5:$I$44,"Medium",'Risk Register'!$M$5:$M$44,"&lt;&gt;Closed")</f>
        <v>2</v>
      </c>
    </row>
    <row r="14" customFormat="false" ht="15" hidden="false" customHeight="false" outlineLevel="0" collapsed="false">
      <c r="B14" s="31" t="s">
        <v>53</v>
      </c>
      <c r="C14" s="29" t="n">
        <f aca="false">COUNTIFS('Risk Register'!$I$5:$I$44,"Low",'Risk Register'!$M$5:$M$44,"&lt;&gt;Closed")</f>
        <v>0</v>
      </c>
    </row>
    <row r="15" customFormat="false" ht="15" hidden="false" customHeight="false" outlineLevel="0" collapsed="false">
      <c r="B15" s="32" t="s">
        <v>54</v>
      </c>
      <c r="C15" s="33" t="n">
        <f aca="false">COUNTIF('Risk Register'!$M$5:$M$44,"Closed")</f>
        <v>0</v>
      </c>
    </row>
  </sheetData>
  <mergeCells count="2">
    <mergeCell ref="A1:H1"/>
    <mergeCell ref="A2:H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&amp;C&amp;"Arial,Regular"pmgrowthlab.com/starter-kit</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2026-10-12T18:02:38Z</dcterms:created>
  <dc:creator>openpyxl</dc:creator>
  <dc:description/>
  <dc:language>en-US</dc:language>
  <cp:lastModifiedBy/>
  <dcterms:modified xsi:type="dcterms:W3CDTF">2026-10-12T18:02:38Z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